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13_ncr:1_{F938DD69-AF02-4404-92D6-172A3D666DBB}" xr6:coauthVersionLast="45" xr6:coauthVersionMax="45" xr10:uidLastSave="{00000000-0000-0000-0000-000000000000}"/>
  <bookViews>
    <workbookView xWindow="10848" yWindow="756" windowWidth="14988" windowHeight="15024" xr2:uid="{BF99B261-BDA6-46A5-8D6B-AE279E72E983}"/>
  </bookViews>
  <sheets>
    <sheet name="Power Control" sheetId="1" r:id="rId1"/>
  </sheets>
  <definedNames>
    <definedName name="solver_adj" localSheetId="0" hidden="1">'Power Control'!$G$2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'Power Control'!$G$11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0.99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F11" i="1" s="1"/>
  <c r="K6" i="1"/>
  <c r="K5" i="1"/>
  <c r="B16" i="1"/>
  <c r="B15" i="1"/>
  <c r="B8" i="1"/>
  <c r="B10" i="1" l="1"/>
  <c r="B11" i="1" s="1"/>
  <c r="E10" i="1"/>
  <c r="E11" i="1" s="1"/>
  <c r="E12" i="1" s="1"/>
  <c r="E13" i="1" s="1"/>
  <c r="D10" i="1"/>
  <c r="D11" i="1" s="1"/>
  <c r="D12" i="1" s="1"/>
  <c r="C10" i="1"/>
  <c r="C11" i="1" s="1"/>
  <c r="C12" i="1" s="1"/>
  <c r="C13" i="1" s="1"/>
  <c r="G10" i="1"/>
  <c r="G11" i="1" s="1"/>
  <c r="G12" i="1" s="1"/>
  <c r="F12" i="1"/>
  <c r="F13" i="1" s="1"/>
  <c r="G13" i="1" l="1"/>
  <c r="D13" i="1"/>
  <c r="B12" i="1"/>
  <c r="B13" i="1" s="1"/>
</calcChain>
</file>

<file path=xl/sharedStrings.xml><?xml version="1.0" encoding="utf-8"?>
<sst xmlns="http://schemas.openxmlformats.org/spreadsheetml/2006/main" count="19" uniqueCount="19">
  <si>
    <t>R1</t>
  </si>
  <si>
    <t>R2</t>
  </si>
  <si>
    <t>KEY_SENSE</t>
  </si>
  <si>
    <t>3Z3</t>
  </si>
  <si>
    <t>D1</t>
  </si>
  <si>
    <t>vClamp</t>
  </si>
  <si>
    <t>R1_R2_V</t>
  </si>
  <si>
    <t>R1 Current</t>
  </si>
  <si>
    <t>R1 Power</t>
  </si>
  <si>
    <t>Logic Input High</t>
  </si>
  <si>
    <t>Logic Input Low</t>
  </si>
  <si>
    <t>Switched Power Input</t>
  </si>
  <si>
    <t>On</t>
  </si>
  <si>
    <t>Off</t>
  </si>
  <si>
    <t>State</t>
  </si>
  <si>
    <t>Voltage</t>
  </si>
  <si>
    <t>This is the computed voltage if D1 were not clamping the voltage.</t>
  </si>
  <si>
    <t>If the R1_R2_V were above the clamping level (2.31 + 0.99), this is the clamped value</t>
  </si>
  <si>
    <t>SWITCHED_PWR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</si>
</sst>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43" fontId="0" fillId="0" borderId="0" xfId="1" applyFont="1"/>
    <xf numFmtId="0" fontId="3" fillId="0" borderId="0" xfId="0" applyFont="1"/>
    <xf numFmtId="0" fontId="3" fillId="3" borderId="1" xfId="0" applyFont="1" applyFill="1" applyBorder="1"/>
    <xf numFmtId="43" fontId="0" fillId="3" borderId="1" xfId="1" applyFont="1" applyFill="1" applyBorder="1"/>
    <xf numFmtId="0" fontId="3" fillId="0" borderId="0" xfId="0" applyFont="1" applyFill="1" applyBorder="1"/>
    <xf numFmtId="43" fontId="2" fillId="5" borderId="1" xfId="1" applyFont="1" applyFill="1" applyBorder="1"/>
    <xf numFmtId="43" fontId="3" fillId="2" borderId="1" xfId="1" applyFont="1" applyFill="1" applyBorder="1"/>
    <xf numFmtId="43" fontId="3" fillId="4" borderId="1" xfId="1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43" fontId="3" fillId="6" borderId="4" xfId="0" applyNumberFormat="1" applyFont="1" applyFill="1" applyBorder="1"/>
    <xf numFmtId="0" fontId="3" fillId="6" borderId="5" xfId="0" applyFont="1" applyFill="1" applyBorder="1"/>
    <xf numFmtId="0" fontId="3" fillId="6" borderId="6" xfId="0" applyFont="1" applyFill="1" applyBorder="1"/>
    <xf numFmtId="43" fontId="3" fillId="6" borderId="7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17</xdr:row>
      <xdr:rowOff>129250</xdr:rowOff>
    </xdr:from>
    <xdr:to>
      <xdr:col>10</xdr:col>
      <xdr:colOff>99061</xdr:colOff>
      <xdr:row>33</xdr:row>
      <xdr:rowOff>60511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B9137A-C567-4B1C-BB9B-4C975DEF3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3253450"/>
          <a:ext cx="7498080" cy="2857341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9E58B-1007-43D4-9522-E47A975A104D}">
  <dimension ref="A2:K16"/>
  <sheetViews>
    <sheetView tabSelected="1" workbookViewId="0">
      <selection activeCell="B3" sqref="B3"/>
    </sheetView>
  </sheetViews>
  <sheetFormatPr defaultRowHeight="14.4" x14ac:dyDescent="0.3"/>
  <cols>
    <col min="1" max="1" width="16.44140625" customWidth="1"/>
    <col min="9" max="9" width="19.6640625" bestFit="1" customWidth="1"/>
    <col min="10" max="10" width="9.5546875" customWidth="1"/>
    <col min="11" max="11" width="12.109375" customWidth="1"/>
  </cols>
  <sheetData>
    <row r="2" spans="1:11" x14ac:dyDescent="0.3">
      <c r="A2" s="2" t="s">
        <v>18</v>
      </c>
      <c r="B2" s="7">
        <v>9</v>
      </c>
      <c r="C2" s="7">
        <v>12</v>
      </c>
      <c r="D2" s="7">
        <v>14.2</v>
      </c>
      <c r="E2" s="7">
        <v>26</v>
      </c>
      <c r="F2" s="8">
        <v>6.2139000000000006</v>
      </c>
      <c r="G2" s="6">
        <v>2.6630927861000004</v>
      </c>
    </row>
    <row r="3" spans="1:11" x14ac:dyDescent="0.3">
      <c r="A3" s="2" t="s">
        <v>0</v>
      </c>
      <c r="B3">
        <v>16900</v>
      </c>
    </row>
    <row r="4" spans="1:11" ht="15" thickBot="1" x14ac:dyDescent="0.35">
      <c r="A4" s="2" t="s">
        <v>1</v>
      </c>
      <c r="B4">
        <v>10000</v>
      </c>
      <c r="J4" s="2" t="s">
        <v>14</v>
      </c>
      <c r="K4" s="2" t="s">
        <v>15</v>
      </c>
    </row>
    <row r="5" spans="1:11" x14ac:dyDescent="0.3">
      <c r="A5" s="2"/>
      <c r="I5" s="9" t="s">
        <v>11</v>
      </c>
      <c r="J5" s="10" t="s">
        <v>12</v>
      </c>
      <c r="K5" s="11">
        <f>F2</f>
        <v>6.2139000000000006</v>
      </c>
    </row>
    <row r="6" spans="1:11" ht="15" thickBot="1" x14ac:dyDescent="0.35">
      <c r="A6" s="2" t="s">
        <v>3</v>
      </c>
      <c r="B6" s="1">
        <v>3.3</v>
      </c>
      <c r="C6" s="1"/>
      <c r="I6" s="12"/>
      <c r="J6" s="13" t="s">
        <v>13</v>
      </c>
      <c r="K6" s="14">
        <f>G2</f>
        <v>2.6630927861000004</v>
      </c>
    </row>
    <row r="7" spans="1:11" x14ac:dyDescent="0.3">
      <c r="A7" s="2" t="s">
        <v>4</v>
      </c>
      <c r="B7" s="1">
        <v>0.3</v>
      </c>
      <c r="C7" s="1"/>
    </row>
    <row r="8" spans="1:11" x14ac:dyDescent="0.3">
      <c r="A8" s="2" t="s">
        <v>5</v>
      </c>
      <c r="B8" s="1">
        <f>B6+B7</f>
        <v>3.5999999999999996</v>
      </c>
      <c r="C8" s="1"/>
    </row>
    <row r="9" spans="1:11" x14ac:dyDescent="0.3">
      <c r="A9" s="2"/>
    </row>
    <row r="10" spans="1:11" x14ac:dyDescent="0.3">
      <c r="A10" s="2" t="s">
        <v>6</v>
      </c>
      <c r="B10" s="1">
        <f>B2*$B4/($B3+$B4)</f>
        <v>3.3457249070631971</v>
      </c>
      <c r="C10" s="1">
        <f>C2*$B4/($B3+$B4)</f>
        <v>4.4609665427509295</v>
      </c>
      <c r="D10" s="1">
        <f>D2*$B4/($B3+$B4)</f>
        <v>5.2788104089219328</v>
      </c>
      <c r="E10" s="1">
        <f>E2*$B4/($B3+$B4)</f>
        <v>9.6654275092936803</v>
      </c>
      <c r="F10" s="1">
        <f>F2*$B4/($B3+$B4)</f>
        <v>2.31</v>
      </c>
      <c r="G10" s="1">
        <f>G2*$B4/($B3+$B4)</f>
        <v>0.98999731825278825</v>
      </c>
      <c r="I10" t="s">
        <v>16</v>
      </c>
    </row>
    <row r="11" spans="1:11" x14ac:dyDescent="0.3">
      <c r="A11" s="3" t="s">
        <v>2</v>
      </c>
      <c r="B11" s="4">
        <f>IF(B10&gt;$B8,$B8,B10)</f>
        <v>3.3457249070631971</v>
      </c>
      <c r="C11" s="4">
        <f>IF(C10&gt;$B8,$B8,C10)</f>
        <v>3.5999999999999996</v>
      </c>
      <c r="D11" s="4">
        <f>IF(D10&gt;$B8,$B8,D10)</f>
        <v>3.5999999999999996</v>
      </c>
      <c r="E11" s="4">
        <f>IF(E10&gt;$B8,$B8,E10)</f>
        <v>3.5999999999999996</v>
      </c>
      <c r="F11" s="4">
        <f>IF(F10&gt;$B8,$B8,F10)</f>
        <v>2.31</v>
      </c>
      <c r="G11" s="4">
        <f>IF(G10&gt;$B8,$B8,G10)</f>
        <v>0.98999731825278825</v>
      </c>
      <c r="I11" t="s">
        <v>17</v>
      </c>
    </row>
    <row r="12" spans="1:11" x14ac:dyDescent="0.3">
      <c r="A12" s="2" t="s">
        <v>7</v>
      </c>
      <c r="B12" s="1">
        <f>(B2-B11)/$B3</f>
        <v>3.345724907063197E-4</v>
      </c>
      <c r="C12" s="1">
        <f>(C2-C11)/$B3</f>
        <v>4.9704142011834326E-4</v>
      </c>
      <c r="D12" s="1">
        <f>(D2-D11)/$B3</f>
        <v>6.2721893491124263E-4</v>
      </c>
      <c r="E12" s="1">
        <f>(E2-E11)/$B3</f>
        <v>1.3254437869822484E-3</v>
      </c>
      <c r="F12" s="1">
        <f>(F2-F11)/$B3</f>
        <v>2.3100000000000003E-4</v>
      </c>
      <c r="G12" s="1">
        <f>(G2-G11)/$B3</f>
        <v>9.8999731825278822E-5</v>
      </c>
    </row>
    <row r="13" spans="1:11" x14ac:dyDescent="0.3">
      <c r="A13" s="2" t="s">
        <v>8</v>
      </c>
      <c r="B13" s="1">
        <f>(B2-B11)*B12</f>
        <v>1.8917649009825737E-3</v>
      </c>
      <c r="C13" s="1">
        <f>(C2-C11)*C12</f>
        <v>4.1751479289940836E-3</v>
      </c>
      <c r="D13" s="1">
        <f>(D2-D11)*D12</f>
        <v>6.6485207100591718E-3</v>
      </c>
      <c r="E13" s="1">
        <f>(E2-E11)*E12</f>
        <v>2.9689940828402362E-2</v>
      </c>
      <c r="F13" s="1">
        <f>(F2-F11)*F12</f>
        <v>9.0180090000000022E-4</v>
      </c>
      <c r="G13" s="1">
        <f>(G2-G11)*G12</f>
        <v>1.6563600263496341E-4</v>
      </c>
    </row>
    <row r="14" spans="1:11" x14ac:dyDescent="0.3">
      <c r="A14" s="2"/>
    </row>
    <row r="15" spans="1:11" x14ac:dyDescent="0.3">
      <c r="A15" s="2" t="s">
        <v>9</v>
      </c>
      <c r="B15">
        <f>0.7*3.3</f>
        <v>2.3099999999999996</v>
      </c>
    </row>
    <row r="16" spans="1:11" x14ac:dyDescent="0.3">
      <c r="A16" s="5" t="s">
        <v>10</v>
      </c>
      <c r="B16">
        <f>0.3*3.3</f>
        <v>0.98999999999999988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Power 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Smart</dc:creator>
  <cp:lastModifiedBy>David Smart</cp:lastModifiedBy>
  <dcterms:created xsi:type="dcterms:W3CDTF">2019-10-28T23:37:52Z</dcterms:created>
  <dcterms:modified xsi:type="dcterms:W3CDTF">2019-10-29T00:51:50Z</dcterms:modified>
</cp:coreProperties>
</file>